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RÇAMENTO" sheetId="1" r:id="rId1"/>
    <sheet name="COMPOSIÇÕES DE CUSTO" sheetId="2" r:id="rId2"/>
  </sheets>
  <definedNames>
    <definedName name="_xlnm.Print_Area" localSheetId="1">'COMPOSIÇÕES DE CUSTO'!$A$1:$I$28</definedName>
    <definedName name="_xlnm.Print_Area" localSheetId="0">'ORÇAMENTO'!$B$2:$J$23</definedName>
    <definedName name="TABLE_1" localSheetId="0">'ORÇAMENTO'!$B$9:$J$16</definedName>
    <definedName name="TABLE_1">#REF!</definedName>
  </definedNames>
  <calcPr fullCalcOnLoad="1"/>
</workbook>
</file>

<file path=xl/sharedStrings.xml><?xml version="1.0" encoding="utf-8"?>
<sst xmlns="http://schemas.openxmlformats.org/spreadsheetml/2006/main" count="62" uniqueCount="60">
  <si>
    <t>ITEM</t>
  </si>
  <si>
    <t>QUANT.</t>
  </si>
  <si>
    <t>TOTAL</t>
  </si>
  <si>
    <t xml:space="preserve">Planilha Orçamentária </t>
  </si>
  <si>
    <t>UND</t>
  </si>
  <si>
    <t>CÓDIGO</t>
  </si>
  <si>
    <t>TABELA REFERENCIAL</t>
  </si>
  <si>
    <t>DISCRIMINAÇÃO DOS SERVIÇOS</t>
  </si>
  <si>
    <t>UNID</t>
  </si>
  <si>
    <t>VALOR</t>
  </si>
  <si>
    <t>VALOR UNITÁRIO S/ BDI</t>
  </si>
  <si>
    <t>VALOR UNITÁRIO C/ BDI</t>
  </si>
  <si>
    <t>Subtotal</t>
  </si>
  <si>
    <t>COMPOSIÇÕES DE CUSTO</t>
  </si>
  <si>
    <t>Insumo</t>
  </si>
  <si>
    <t>Unid.</t>
  </si>
  <si>
    <t>Código</t>
  </si>
  <si>
    <t>Coefic.</t>
  </si>
  <si>
    <t>C. Prod.</t>
  </si>
  <si>
    <t>Pr. Prod.</t>
  </si>
  <si>
    <t>Pr. Impr.</t>
  </si>
  <si>
    <t>Pr. Unit.</t>
  </si>
  <si>
    <t>Sub-Total</t>
  </si>
  <si>
    <t>Mão-de-Obra</t>
  </si>
  <si>
    <t xml:space="preserve">Sub-Total : </t>
  </si>
  <si>
    <t>Materiais</t>
  </si>
  <si>
    <t>RESUMO :</t>
  </si>
  <si>
    <t>Discriminação</t>
  </si>
  <si>
    <t>Taxa (%)</t>
  </si>
  <si>
    <t>Valores</t>
  </si>
  <si>
    <t>Mão-de-Obra (A)</t>
  </si>
  <si>
    <t>Materias (B)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</si>
  <si>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</si>
  <si>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</si>
  <si>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</si>
  <si>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</si>
  <si>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</si>
  <si>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Bonificação e Despesas Indiretas- BDI</t>
  </si>
  <si>
    <t>Custo Unitário (adotado)</t>
  </si>
  <si>
    <t>PREFEITURA MUNICIPAL DE BOA ESPERANÇA</t>
  </si>
  <si>
    <t>ALQMÁ FLEGLER GALVÃO</t>
  </si>
  <si>
    <t>ENGENHEIRO CIVIL CREA-ES 041278/D</t>
  </si>
  <si>
    <t>COTAÇÃO DE MERCADO</t>
  </si>
  <si>
    <t>CUSTO TOTAL</t>
  </si>
  <si>
    <t>RECURSO PRÓPRIO</t>
  </si>
  <si>
    <t>DATA: MAIO DE 2020</t>
  </si>
  <si>
    <r>
      <rPr>
        <b/>
        <sz val="11"/>
        <rFont val="Times New Roman"/>
        <family val="1"/>
      </rPr>
      <t>Data Base:</t>
    </r>
    <r>
      <rPr>
        <sz val="11"/>
        <rFont val="Times New Roman"/>
        <family val="1"/>
      </rPr>
      <t xml:space="preserve"> IOPES-MAI/2020</t>
    </r>
  </si>
  <si>
    <r>
      <rPr>
        <b/>
        <sz val="11"/>
        <rFont val="Calibri"/>
        <family val="2"/>
      </rPr>
      <t>BDI:</t>
    </r>
    <r>
      <rPr>
        <sz val="11"/>
        <rFont val="Calibri"/>
        <family val="2"/>
      </rPr>
      <t xml:space="preserve"> 26,43%</t>
    </r>
  </si>
  <si>
    <r>
      <t>LOCAL:</t>
    </r>
    <r>
      <rPr>
        <sz val="11"/>
        <rFont val="Lucida Sans"/>
        <family val="2"/>
      </rPr>
      <t xml:space="preserve"> AVENIDA SENADOR EURICO RESENDE - CENTRO</t>
    </r>
  </si>
  <si>
    <t>IOPES</t>
  </si>
  <si>
    <t>1.1</t>
  </si>
  <si>
    <t>M2</t>
  </si>
  <si>
    <t>ABRIGO PARA TAXISTAS</t>
  </si>
  <si>
    <t>BLOCOS PRÉ-MOLDADOS DE CONCRETO TIPO PAVI-S OU EQUIVALENTE, ESPESSURA DE 8 CM E RESISTÊNCIA A COMPRESSÃO MÍNIMA DE 35MPA, ASSENTADOS SOBRE COLCHÃO DE PÓ DE PEDRA NA ESPESSURA DE 10 CM</t>
  </si>
  <si>
    <t>1.2</t>
  </si>
  <si>
    <r>
      <t xml:space="preserve">OBRA: </t>
    </r>
    <r>
      <rPr>
        <sz val="11"/>
        <rFont val="Lucida Sans"/>
        <family val="2"/>
      </rPr>
      <t>INFRAESTRUTURA URBANA - ABRIGO PARA TAXISTAS</t>
    </r>
  </si>
  <si>
    <r>
      <rPr>
        <sz val="11"/>
        <rFont val="Arial"/>
        <family val="2"/>
      </rPr>
      <t xml:space="preserve">FORNECIMENTO, INSTALAÇÃO E PINTURA DE ABRIGO EM MADEIRA DE LEI PARA TAXISTAS, INCLUINDO BANCOS E FUNDAÇÃO. </t>
    </r>
    <r>
      <rPr>
        <b/>
        <sz val="11"/>
        <rFont val="Arial"/>
        <family val="2"/>
      </rPr>
      <t>COBERTURA:</t>
    </r>
    <r>
      <rPr>
        <sz val="11"/>
        <rFont val="Arial"/>
        <family val="2"/>
      </rPr>
      <t xml:space="preserve"> 3 PEÇAS MAD. 10X6 DE 05M; 10 PEÇAS DE MAD. 10X6 DE 3M.  </t>
    </r>
    <r>
      <rPr>
        <b/>
        <sz val="11"/>
        <rFont val="Arial"/>
        <family val="2"/>
      </rPr>
      <t xml:space="preserve">PILARES: </t>
    </r>
    <r>
      <rPr>
        <sz val="11"/>
        <rFont val="Arial"/>
        <family val="2"/>
      </rPr>
      <t xml:space="preserve">21 PEÇAS MAD. 10X6 DE 2,80M ; 6 PEÇAS DE MAD. 10X06 DE 3,60M.  </t>
    </r>
    <r>
      <rPr>
        <b/>
        <sz val="11"/>
        <rFont val="Arial"/>
        <family val="2"/>
      </rPr>
      <t xml:space="preserve"> BANCO ASSENTO: </t>
    </r>
    <r>
      <rPr>
        <sz val="11"/>
        <rFont val="Arial"/>
        <family val="2"/>
      </rPr>
      <t xml:space="preserve">04 PEÇAS MAD. 10X6 DE 5M; 04 PEÇAS DE MAD. 3,5X35 DE 2,50M.  </t>
    </r>
    <r>
      <rPr>
        <b/>
        <sz val="11"/>
        <rFont val="Arial"/>
        <family val="2"/>
      </rPr>
      <t xml:space="preserve">BANCO COSTAS E FORRO COBERTURA:  </t>
    </r>
    <r>
      <rPr>
        <sz val="11"/>
        <rFont val="Arial"/>
        <family val="2"/>
      </rPr>
      <t>05 PEÇAS MAD. DE 10X5 DE 5M;  05 PEÇAS 3,5X20 DE 5M.</t>
    </r>
    <r>
      <rPr>
        <b/>
        <sz val="11"/>
        <rFont val="Arial"/>
        <family val="2"/>
      </rPr>
      <t xml:space="preserve"> (CONFORME PROJETO)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</t>
    </r>
    <r>
      <rPr>
        <sz val="11"/>
        <rFont val="Arial"/>
        <family val="2"/>
      </rPr>
      <t xml:space="preserve">OBS: TODAS AS PEÇAS DE MADEIRA SERÃO APARELHADAS.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</t>
    </r>
  </si>
  <si>
    <t>01 -</t>
  </si>
  <si>
    <t>DATA BASE: IOPES-FEV/2020</t>
  </si>
  <si>
    <t>ENCARGOS SOCIAIS: 157,27% (HORA)                                  BDI: 34,53%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</si>
</sst>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R$-416]\ #,##0.00;[Red]\-[$R$-416]\ #,##0.00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R$&quot;\ #,##0.00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0.0"/>
    <numFmt numFmtId="189" formatCode="mmmm/yyyy"/>
    <numFmt numFmtId="190" formatCode="&quot;R$&quot;#,##0.00"/>
    <numFmt numFmtId="191" formatCode="&quot;R$ &quot;#,##0.00"/>
    <numFmt numFmtId="192" formatCode="&quot;R$&quot;#,##0.00_);\(&quot;R$&quot;#,##0.00\)"/>
    <numFmt numFmtId="193" formatCode="0.000"/>
    <numFmt numFmtId="194" formatCode="&quot;R$&quot;\ #,##0.000"/>
    <numFmt numFmtId="195" formatCode="00"/>
    <numFmt numFmtId="196" formatCode="#,##0.000"/>
    <numFmt numFmtId="197" formatCode="#,##0.00_ ;[Red]\-#,##0.00\ "/>
    <numFmt numFmtId="198" formatCode="[$-416]mmmm\ /\ yyyy;@"/>
    <numFmt numFmtId="199" formatCode="_(* #,##0.00%_);_(* \(#,##0.00%\);_(* &quot;-&quot;??_);_(@_)"/>
    <numFmt numFmtId="200" formatCode="_-* #,##0.000_-;\-* #,##0.000_-;_-* &quot;-&quot;??_-;_-@_-"/>
    <numFmt numFmtId="201" formatCode="_-* #,##0.0000_-;\-* #,##0.0000_-;_-* &quot;-&quot;??_-;_-@_-"/>
    <numFmt numFmtId="202" formatCode="0.00000"/>
    <numFmt numFmtId="203" formatCode="0.0000"/>
    <numFmt numFmtId="204" formatCode="#,##0.0000"/>
    <numFmt numFmtId="205" formatCode="#,##0.00000"/>
    <numFmt numFmtId="206" formatCode="0.000000"/>
    <numFmt numFmtId="207" formatCode="0.0000000"/>
    <numFmt numFmtId="208" formatCode="0.00000000"/>
    <numFmt numFmtId="209" formatCode="0.000000000"/>
    <numFmt numFmtId="210" formatCode="dd/mm/yy;@"/>
    <numFmt numFmtId="211" formatCode="0.0%"/>
    <numFmt numFmtId="212" formatCode="0.000%"/>
    <numFmt numFmtId="213" formatCode="0.00;[Red]0.00"/>
  </numFmts>
  <fonts count="7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Lucida Sans"/>
      <family val="2"/>
    </font>
    <font>
      <b/>
      <sz val="12"/>
      <name val="Lucida Sans"/>
      <family val="2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44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11"/>
      <name val="Lucida Sans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2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b/>
      <sz val="20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6" fontId="9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5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9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Alignment="1">
      <alignment/>
    </xf>
    <xf numFmtId="4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84" fontId="14" fillId="32" borderId="10" xfId="88" applyNumberFormat="1" applyFont="1" applyFill="1" applyBorder="1" applyAlignment="1">
      <alignment horizontal="center" vertical="center" wrapText="1"/>
    </xf>
    <xf numFmtId="0" fontId="14" fillId="32" borderId="0" xfId="63" applyFont="1" applyFill="1" applyBorder="1" applyAlignment="1">
      <alignment horizontal="center" vertical="center"/>
      <protection/>
    </xf>
    <xf numFmtId="177" fontId="14" fillId="32" borderId="0" xfId="88" applyFont="1" applyFill="1" applyBorder="1" applyAlignment="1">
      <alignment horizontal="center" vertical="center" wrapText="1"/>
    </xf>
    <xf numFmtId="184" fontId="14" fillId="32" borderId="0" xfId="8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4" fontId="18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 horizontal="right" vertical="center" wrapText="1"/>
    </xf>
    <xf numFmtId="184" fontId="18" fillId="33" borderId="10" xfId="57" applyNumberFormat="1" applyFont="1" applyFill="1" applyBorder="1" applyAlignment="1">
      <alignment horizontal="right" vertical="center" wrapText="1"/>
      <protection/>
    </xf>
    <xf numFmtId="184" fontId="1" fillId="0" borderId="0" xfId="0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/>
    </xf>
    <xf numFmtId="0" fontId="4" fillId="0" borderId="10" xfId="53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2" fontId="2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4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4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2" fontId="27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193" fontId="25" fillId="0" borderId="10" xfId="0" applyNumberFormat="1" applyFont="1" applyFill="1" applyBorder="1" applyAlignment="1">
      <alignment horizontal="right" vertical="center" wrapText="1"/>
    </xf>
    <xf numFmtId="184" fontId="14" fillId="0" borderId="10" xfId="63" applyNumberFormat="1" applyFont="1" applyFill="1" applyBorder="1" applyAlignment="1">
      <alignment horizontal="center" vertical="center" wrapText="1"/>
      <protection/>
    </xf>
    <xf numFmtId="0" fontId="14" fillId="32" borderId="13" xfId="63" applyFont="1" applyFill="1" applyBorder="1" applyAlignment="1">
      <alignment horizontal="center" vertical="center"/>
      <protection/>
    </xf>
    <xf numFmtId="184" fontId="14" fillId="0" borderId="14" xfId="63" applyNumberFormat="1" applyFont="1" applyFill="1" applyBorder="1" applyAlignment="1">
      <alignment horizontal="center" vertical="center" wrapText="1"/>
      <protection/>
    </xf>
    <xf numFmtId="184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4" fontId="2" fillId="0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vertical="center"/>
    </xf>
    <xf numFmtId="184" fontId="2" fillId="0" borderId="17" xfId="0" applyNumberFormat="1" applyFont="1" applyFill="1" applyBorder="1" applyAlignment="1">
      <alignment vertical="center"/>
    </xf>
    <xf numFmtId="0" fontId="14" fillId="0" borderId="0" xfId="6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184" fontId="18" fillId="0" borderId="2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 wrapText="1"/>
    </xf>
    <xf numFmtId="184" fontId="17" fillId="0" borderId="21" xfId="0" applyNumberFormat="1" applyFont="1" applyFill="1" applyBorder="1" applyAlignment="1">
      <alignment horizontal="right" vertical="center" wrapText="1"/>
    </xf>
    <xf numFmtId="0" fontId="0" fillId="0" borderId="19" xfId="62" applyFont="1" applyFill="1" applyBorder="1" applyAlignment="1">
      <alignment horizontal="left" vertical="center" wrapText="1"/>
      <protection/>
    </xf>
    <xf numFmtId="0" fontId="1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4" fillId="32" borderId="10" xfId="63" applyFont="1" applyFill="1" applyBorder="1" applyAlignment="1">
      <alignment horizontal="center" vertical="center"/>
      <protection/>
    </xf>
    <xf numFmtId="177" fontId="14" fillId="32" borderId="10" xfId="88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4" fontId="14" fillId="32" borderId="20" xfId="63" applyNumberFormat="1" applyFont="1" applyFill="1" applyBorder="1" applyAlignment="1">
      <alignment horizontal="center" vertical="center"/>
      <protection/>
    </xf>
    <xf numFmtId="184" fontId="14" fillId="32" borderId="11" xfId="63" applyNumberFormat="1" applyFont="1" applyFill="1" applyBorder="1" applyAlignment="1">
      <alignment horizontal="center" vertical="center"/>
      <protection/>
    </xf>
    <xf numFmtId="184" fontId="14" fillId="32" borderId="12" xfId="63" applyNumberFormat="1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4" fontId="17" fillId="0" borderId="23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84" fontId="17" fillId="34" borderId="20" xfId="0" applyNumberFormat="1" applyFont="1" applyFill="1" applyBorder="1" applyAlignment="1">
      <alignment horizontal="center" vertical="center" wrapText="1"/>
    </xf>
    <xf numFmtId="184" fontId="17" fillId="34" borderId="11" xfId="0" applyNumberFormat="1" applyFont="1" applyFill="1" applyBorder="1" applyAlignment="1">
      <alignment horizontal="center" vertical="center" wrapText="1"/>
    </xf>
    <xf numFmtId="184" fontId="17" fillId="34" borderId="12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2 3" xfId="51"/>
    <cellStyle name="Neutra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3" xfId="59"/>
    <cellStyle name="Normal 3 4" xfId="60"/>
    <cellStyle name="Normal 4" xfId="61"/>
    <cellStyle name="Normal 4 4" xfId="62"/>
    <cellStyle name="Normal 5" xfId="63"/>
    <cellStyle name="Normal 6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Porcentagem 5 2" xfId="71"/>
    <cellStyle name="Porcentagem 6" xfId="72"/>
    <cellStyle name="Saída" xfId="73"/>
    <cellStyle name="Comma [0]" xfId="74"/>
    <cellStyle name="Separador de milhares 2" xfId="75"/>
    <cellStyle name="Separador de milhares 2 2" xfId="76"/>
    <cellStyle name="Separador de milhares 2 2 2" xfId="77"/>
    <cellStyle name="Separador de milhares 2 3" xfId="78"/>
    <cellStyle name="Separador de milhares 3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  <cellStyle name="Comma" xfId="88"/>
    <cellStyle name="Vírgula 2" xfId="89"/>
    <cellStyle name="Vírgula 2 2" xfId="90"/>
    <cellStyle name="Vírgula 3" xfId="91"/>
    <cellStyle name="Vírgula 3 2" xfId="92"/>
    <cellStyle name="Vírgula 4" xfId="93"/>
    <cellStyle name="Vírgula 5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2152650</xdr:colOff>
      <xdr:row>19</xdr:row>
      <xdr:rowOff>123825</xdr:rowOff>
    </xdr:from>
    <xdr:to>
      <xdr:col>4</xdr:col>
      <xdr:colOff>5734050</xdr:colOff>
      <xdr:row>19</xdr:row>
      <xdr:rowOff>123825</xdr:rowOff>
    </xdr:to>
    <xdr:sp>
      <xdr:nvSpPr>
        <xdr:cNvPr id="1" name="Conector reto 2"/>
        <xdr:cNvSpPr>
          <a:spLocks/>
        </xdr:cNvSpPr>
      </xdr:nvSpPr>
      <xdr:spPr>
        <a:xfrm>
          <a:off x="5876925" y="83058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695325</xdr:colOff>
      <xdr:row>1</xdr:row>
      <xdr:rowOff>342900</xdr:rowOff>
    </xdr:from>
    <xdr:to>
      <xdr:col>3</xdr:col>
      <xdr:colOff>209550</xdr:colOff>
      <xdr:row>5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810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showGridLines="0" tabSelected="1" view="pageBreakPreview" zoomScale="80" zoomScaleNormal="80" zoomScaleSheetLayoutView="80" zoomScalePageLayoutView="0" workbookViewId="0" topLeftCell="A1">
      <selection activeCell="E15" sqref="E15"/>
    </sheetView>
  </sheetViews>
  <sheetFormatPr defaultColWidth="9.140625" defaultRowHeight="20.25" customHeight="1"/>
  <cols>
    <col min="1" max="1" width="6.8515625" style="3" customWidth="1"/>
    <col min="2" max="2" width="14.57421875" style="3" customWidth="1"/>
    <col min="3" max="3" width="16.7109375" style="3" customWidth="1"/>
    <col min="4" max="4" width="17.7109375" style="5" customWidth="1"/>
    <col min="5" max="5" width="86.7109375" style="3" customWidth="1"/>
    <col min="6" max="6" width="13.8515625" style="3" customWidth="1"/>
    <col min="7" max="7" width="11.57421875" style="6" bestFit="1" customWidth="1"/>
    <col min="8" max="8" width="16.7109375" style="23" customWidth="1"/>
    <col min="9" max="9" width="17.8515625" style="23" customWidth="1"/>
    <col min="10" max="10" width="18.421875" style="24" customWidth="1"/>
    <col min="11" max="11" width="18.00390625" style="3" bestFit="1" customWidth="1"/>
    <col min="12" max="12" width="20.140625" style="3" bestFit="1" customWidth="1"/>
    <col min="13" max="13" width="12.8515625" style="3" bestFit="1" customWidth="1"/>
    <col min="14" max="16384" width="9.140625" style="3" customWidth="1"/>
  </cols>
  <sheetData>
    <row r="1" ht="34.5" customHeight="1"/>
    <row r="2" spans="2:11" s="1" customFormat="1" ht="36" customHeight="1">
      <c r="B2" s="104"/>
      <c r="C2" s="105"/>
      <c r="D2" s="106"/>
      <c r="E2" s="93" t="s">
        <v>39</v>
      </c>
      <c r="F2" s="93"/>
      <c r="G2" s="93"/>
      <c r="H2" s="93"/>
      <c r="I2" s="93"/>
      <c r="J2" s="93"/>
      <c r="K2" s="1">
        <v>1.3453</v>
      </c>
    </row>
    <row r="3" spans="2:10" s="1" customFormat="1" ht="33" customHeight="1">
      <c r="B3" s="101"/>
      <c r="C3" s="102"/>
      <c r="D3" s="103"/>
      <c r="E3" s="97" t="s">
        <v>55</v>
      </c>
      <c r="F3" s="97"/>
      <c r="G3" s="97"/>
      <c r="H3" s="97"/>
      <c r="I3" s="97"/>
      <c r="J3" s="97"/>
    </row>
    <row r="4" spans="2:10" s="1" customFormat="1" ht="30.75" customHeight="1">
      <c r="B4" s="101"/>
      <c r="C4" s="102"/>
      <c r="D4" s="103"/>
      <c r="E4" s="19" t="s">
        <v>48</v>
      </c>
      <c r="F4" s="111" t="s">
        <v>44</v>
      </c>
      <c r="G4" s="112"/>
      <c r="H4" s="112"/>
      <c r="I4" s="112"/>
      <c r="J4" s="113"/>
    </row>
    <row r="5" spans="2:10" s="1" customFormat="1" ht="30.75" customHeight="1">
      <c r="B5" s="101"/>
      <c r="C5" s="102"/>
      <c r="D5" s="103"/>
      <c r="E5" s="35" t="s">
        <v>58</v>
      </c>
      <c r="F5" s="114"/>
      <c r="G5" s="115"/>
      <c r="H5" s="115"/>
      <c r="I5" s="115"/>
      <c r="J5" s="116"/>
    </row>
    <row r="6" spans="2:10" s="1" customFormat="1" ht="20.25" customHeight="1">
      <c r="B6" s="107"/>
      <c r="C6" s="108"/>
      <c r="D6" s="109"/>
      <c r="E6" s="35" t="s">
        <v>59</v>
      </c>
      <c r="F6" s="110" t="s">
        <v>45</v>
      </c>
      <c r="G6" s="110"/>
      <c r="H6" s="110"/>
      <c r="I6" s="110"/>
      <c r="J6" s="110"/>
    </row>
    <row r="7" spans="2:10" s="1" customFormat="1" ht="20.25" customHeight="1">
      <c r="B7" s="117"/>
      <c r="C7" s="118"/>
      <c r="D7" s="118"/>
      <c r="E7" s="118"/>
      <c r="F7" s="118"/>
      <c r="G7" s="118"/>
      <c r="H7" s="118"/>
      <c r="I7" s="118"/>
      <c r="J7" s="119"/>
    </row>
    <row r="8" spans="2:10" s="1" customFormat="1" ht="20.25" customHeight="1">
      <c r="B8" s="94" t="s">
        <v>3</v>
      </c>
      <c r="C8" s="94"/>
      <c r="D8" s="94"/>
      <c r="E8" s="94"/>
      <c r="F8" s="94"/>
      <c r="G8" s="94"/>
      <c r="H8" s="94"/>
      <c r="I8" s="94"/>
      <c r="J8" s="94"/>
    </row>
    <row r="9" spans="2:10" ht="20.25" customHeight="1">
      <c r="B9" s="101"/>
      <c r="C9" s="102"/>
      <c r="D9" s="102"/>
      <c r="E9" s="102"/>
      <c r="F9" s="102"/>
      <c r="G9" s="102"/>
      <c r="H9" s="102"/>
      <c r="I9" s="102"/>
      <c r="J9" s="103"/>
    </row>
    <row r="10" spans="2:10" ht="49.5" customHeight="1">
      <c r="B10" s="95" t="s">
        <v>0</v>
      </c>
      <c r="C10" s="95" t="s">
        <v>5</v>
      </c>
      <c r="D10" s="123" t="s">
        <v>6</v>
      </c>
      <c r="E10" s="95" t="s">
        <v>7</v>
      </c>
      <c r="F10" s="95" t="s">
        <v>8</v>
      </c>
      <c r="G10" s="96" t="s">
        <v>1</v>
      </c>
      <c r="H10" s="98" t="s">
        <v>9</v>
      </c>
      <c r="I10" s="99"/>
      <c r="J10" s="100"/>
    </row>
    <row r="11" spans="2:10" ht="42" customHeight="1">
      <c r="B11" s="95"/>
      <c r="C11" s="95"/>
      <c r="D11" s="123"/>
      <c r="E11" s="95"/>
      <c r="F11" s="95"/>
      <c r="G11" s="96"/>
      <c r="H11" s="15" t="s">
        <v>10</v>
      </c>
      <c r="I11" s="15" t="s">
        <v>11</v>
      </c>
      <c r="J11" s="63" t="s">
        <v>2</v>
      </c>
    </row>
    <row r="12" spans="2:10" ht="20.25" customHeight="1">
      <c r="B12" s="64"/>
      <c r="C12" s="16"/>
      <c r="D12" s="77"/>
      <c r="E12" s="16"/>
      <c r="F12" s="16"/>
      <c r="G12" s="17"/>
      <c r="H12" s="18"/>
      <c r="I12" s="18"/>
      <c r="J12" s="65"/>
    </row>
    <row r="13" spans="2:12" ht="20.25" customHeight="1">
      <c r="B13" s="22">
        <v>1</v>
      </c>
      <c r="C13" s="22"/>
      <c r="D13" s="78"/>
      <c r="E13" s="132" t="s">
        <v>52</v>
      </c>
      <c r="F13" s="132"/>
      <c r="G13" s="132"/>
      <c r="H13" s="132"/>
      <c r="I13" s="132"/>
      <c r="J13" s="132"/>
      <c r="K13" s="4"/>
      <c r="L13" s="12"/>
    </row>
    <row r="14" spans="2:12" ht="117" customHeight="1">
      <c r="B14" s="90" t="s">
        <v>50</v>
      </c>
      <c r="C14" s="21" t="s">
        <v>42</v>
      </c>
      <c r="D14" s="21"/>
      <c r="E14" s="92" t="s">
        <v>56</v>
      </c>
      <c r="F14" s="20" t="s">
        <v>4</v>
      </c>
      <c r="G14" s="21">
        <v>1</v>
      </c>
      <c r="H14" s="27">
        <v>26350</v>
      </c>
      <c r="I14" s="25">
        <f>ROUND(H14*$K$2,2)</f>
        <v>35448.66</v>
      </c>
      <c r="J14" s="26">
        <f>ROUND(G14*I14,2)</f>
        <v>35448.66</v>
      </c>
      <c r="K14" s="4"/>
      <c r="L14" s="12"/>
    </row>
    <row r="15" spans="2:12" ht="45.75" customHeight="1">
      <c r="B15" s="90" t="s">
        <v>54</v>
      </c>
      <c r="C15" s="21">
        <v>200206</v>
      </c>
      <c r="D15" s="21" t="s">
        <v>49</v>
      </c>
      <c r="E15" s="83" t="s">
        <v>53</v>
      </c>
      <c r="F15" s="20" t="s">
        <v>51</v>
      </c>
      <c r="G15" s="21">
        <v>17.1</v>
      </c>
      <c r="H15" s="27">
        <v>58.62</v>
      </c>
      <c r="I15" s="25">
        <f>ROUND(H15*$K$2,2)</f>
        <v>78.86</v>
      </c>
      <c r="J15" s="89">
        <f>ROUND(G15*I15,2)</f>
        <v>1348.51</v>
      </c>
      <c r="K15" s="4"/>
      <c r="L15" s="12"/>
    </row>
    <row r="16" spans="2:12" ht="21.75" customHeight="1">
      <c r="B16" s="124" t="s">
        <v>12</v>
      </c>
      <c r="C16" s="125"/>
      <c r="D16" s="125"/>
      <c r="E16" s="125"/>
      <c r="F16" s="125"/>
      <c r="G16" s="125"/>
      <c r="H16" s="125"/>
      <c r="I16" s="126"/>
      <c r="J16" s="91">
        <f>SUM(J14:J15)</f>
        <v>36797.170000000006</v>
      </c>
      <c r="K16" s="4"/>
      <c r="L16" s="12"/>
    </row>
    <row r="17" spans="2:10" ht="20.25" customHeight="1">
      <c r="B17" s="138"/>
      <c r="C17" s="138"/>
      <c r="D17" s="138"/>
      <c r="E17" s="138"/>
      <c r="F17" s="138"/>
      <c r="G17" s="138"/>
      <c r="H17" s="138"/>
      <c r="I17" s="138"/>
      <c r="J17" s="138"/>
    </row>
    <row r="18" spans="2:12" ht="20.25" customHeight="1">
      <c r="B18" s="120" t="s">
        <v>43</v>
      </c>
      <c r="C18" s="120"/>
      <c r="D18" s="120"/>
      <c r="E18" s="120"/>
      <c r="F18" s="120"/>
      <c r="G18" s="120"/>
      <c r="H18" s="129">
        <f>J16</f>
        <v>36797.170000000006</v>
      </c>
      <c r="I18" s="130"/>
      <c r="J18" s="131"/>
      <c r="K18" s="6"/>
      <c r="L18" s="6"/>
    </row>
    <row r="19" spans="2:11" ht="41.25" customHeight="1">
      <c r="B19" s="127"/>
      <c r="C19" s="128"/>
      <c r="D19" s="128"/>
      <c r="E19" s="128"/>
      <c r="F19" s="128"/>
      <c r="G19" s="128"/>
      <c r="H19" s="28"/>
      <c r="I19" s="28"/>
      <c r="J19" s="66"/>
      <c r="K19" s="23"/>
    </row>
    <row r="20" spans="2:11" ht="24.75" customHeight="1">
      <c r="B20" s="67"/>
      <c r="C20" s="13"/>
      <c r="D20" s="79"/>
      <c r="E20" s="13"/>
      <c r="F20" s="13"/>
      <c r="G20" s="13"/>
      <c r="H20" s="29"/>
      <c r="I20" s="29"/>
      <c r="J20" s="68"/>
      <c r="K20" s="6"/>
    </row>
    <row r="21" spans="2:10" ht="12.75" customHeight="1">
      <c r="B21" s="69"/>
      <c r="C21" s="2"/>
      <c r="D21" s="80"/>
      <c r="E21" s="121" t="s">
        <v>40</v>
      </c>
      <c r="F21" s="121"/>
      <c r="G21" s="121"/>
      <c r="H21" s="30"/>
      <c r="I21" s="30"/>
      <c r="J21" s="70"/>
    </row>
    <row r="22" spans="2:10" ht="23.25" customHeight="1">
      <c r="B22" s="71"/>
      <c r="C22" s="14"/>
      <c r="D22" s="81"/>
      <c r="E22" s="121" t="s">
        <v>41</v>
      </c>
      <c r="F22" s="121"/>
      <c r="G22" s="121"/>
      <c r="H22" s="31"/>
      <c r="I22" s="31"/>
      <c r="J22" s="70"/>
    </row>
    <row r="23" spans="2:10" ht="23.25" customHeight="1">
      <c r="B23" s="72"/>
      <c r="C23" s="73"/>
      <c r="D23" s="82"/>
      <c r="E23" s="73"/>
      <c r="F23" s="73"/>
      <c r="G23" s="74"/>
      <c r="H23" s="75"/>
      <c r="I23" s="75"/>
      <c r="J23" s="76"/>
    </row>
    <row r="24" spans="2:8" ht="20.25" customHeight="1">
      <c r="B24" s="4"/>
      <c r="C24" s="4"/>
      <c r="D24" s="7"/>
      <c r="E24" s="10"/>
      <c r="F24" s="135"/>
      <c r="G24" s="122"/>
      <c r="H24" s="32"/>
    </row>
    <row r="25" spans="5:8" ht="20.25" customHeight="1">
      <c r="E25" s="9"/>
      <c r="F25" s="135"/>
      <c r="G25" s="122"/>
      <c r="H25" s="32"/>
    </row>
    <row r="26" spans="5:11" ht="20.25" customHeight="1">
      <c r="E26" s="9"/>
      <c r="F26" s="136"/>
      <c r="G26" s="122"/>
      <c r="H26" s="32"/>
      <c r="K26" s="6"/>
    </row>
    <row r="27" spans="6:8" ht="20.25" customHeight="1">
      <c r="F27" s="137"/>
      <c r="G27" s="122"/>
      <c r="H27" s="32"/>
    </row>
    <row r="28" spans="6:8" ht="20.25" customHeight="1">
      <c r="F28" s="133"/>
      <c r="G28" s="134"/>
      <c r="H28" s="33"/>
    </row>
    <row r="29" spans="6:8" ht="20.25" customHeight="1">
      <c r="F29" s="133"/>
      <c r="G29" s="134"/>
      <c r="H29" s="33"/>
    </row>
    <row r="30" spans="6:8" ht="20.25" customHeight="1">
      <c r="F30" s="4"/>
      <c r="G30" s="8"/>
      <c r="H30" s="34"/>
    </row>
    <row r="31" spans="6:8" ht="20.25" customHeight="1">
      <c r="F31" s="4"/>
      <c r="G31" s="8"/>
      <c r="H31" s="34"/>
    </row>
    <row r="32" spans="3:5" ht="20.25" customHeight="1">
      <c r="C32" s="5"/>
      <c r="E32" s="11"/>
    </row>
    <row r="34" ht="20.25" customHeight="1">
      <c r="E34" s="6"/>
    </row>
  </sheetData>
  <sheetProtection/>
  <mergeCells count="29">
    <mergeCell ref="B19:G19"/>
    <mergeCell ref="H18:J18"/>
    <mergeCell ref="E13:J13"/>
    <mergeCell ref="F28:F29"/>
    <mergeCell ref="G28:G29"/>
    <mergeCell ref="F24:F25"/>
    <mergeCell ref="G24:G25"/>
    <mergeCell ref="F26:F27"/>
    <mergeCell ref="B17:J17"/>
    <mergeCell ref="F4:J5"/>
    <mergeCell ref="B7:J7"/>
    <mergeCell ref="B18:G18"/>
    <mergeCell ref="E21:G21"/>
    <mergeCell ref="G26:G27"/>
    <mergeCell ref="E22:G22"/>
    <mergeCell ref="C10:C11"/>
    <mergeCell ref="D10:D11"/>
    <mergeCell ref="E10:E11"/>
    <mergeCell ref="B16:I16"/>
    <mergeCell ref="E2:J2"/>
    <mergeCell ref="B8:J8"/>
    <mergeCell ref="F10:F11"/>
    <mergeCell ref="G10:G11"/>
    <mergeCell ref="E3:J3"/>
    <mergeCell ref="H10:J10"/>
    <mergeCell ref="B10:B11"/>
    <mergeCell ref="B9:J9"/>
    <mergeCell ref="B2:D6"/>
    <mergeCell ref="F6:J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8.421875" style="36" customWidth="1"/>
    <col min="2" max="2" width="9.140625" style="36" customWidth="1"/>
    <col min="3" max="3" width="12.57421875" style="36" customWidth="1"/>
    <col min="4" max="5" width="9.140625" style="36" customWidth="1"/>
    <col min="6" max="6" width="9.421875" style="36" customWidth="1"/>
    <col min="7" max="7" width="9.140625" style="36" customWidth="1"/>
    <col min="8" max="8" width="9.57421875" style="36" customWidth="1"/>
    <col min="9" max="9" width="13.00390625" style="36" customWidth="1"/>
    <col min="10" max="16384" width="9.140625" style="36" customWidth="1"/>
  </cols>
  <sheetData>
    <row r="1" spans="1:9" ht="25.5">
      <c r="A1" s="148" t="s">
        <v>13</v>
      </c>
      <c r="B1" s="148"/>
      <c r="C1" s="148"/>
      <c r="D1" s="148"/>
      <c r="E1" s="148"/>
      <c r="F1" s="148"/>
      <c r="G1" s="148"/>
      <c r="H1" s="148"/>
      <c r="I1" s="148"/>
    </row>
    <row r="2" spans="1:9" ht="15">
      <c r="A2" s="149" t="s">
        <v>46</v>
      </c>
      <c r="B2" s="149"/>
      <c r="C2" s="149"/>
      <c r="D2" s="149"/>
      <c r="E2" s="149"/>
      <c r="F2" s="150" t="s">
        <v>47</v>
      </c>
      <c r="G2" s="151"/>
      <c r="H2" s="151"/>
      <c r="I2" s="151"/>
    </row>
    <row r="4" spans="1:9" ht="14.25">
      <c r="A4" s="58"/>
      <c r="B4" s="59"/>
      <c r="C4" s="60"/>
      <c r="D4" s="52"/>
      <c r="E4" s="52"/>
      <c r="F4" s="52"/>
      <c r="G4" s="52"/>
      <c r="H4" s="52"/>
      <c r="I4" s="52"/>
    </row>
    <row r="5" spans="1:9" ht="15" customHeight="1">
      <c r="A5" s="142" t="s">
        <v>57</v>
      </c>
      <c r="B5" s="143"/>
      <c r="C5" s="143"/>
      <c r="D5" s="143"/>
      <c r="E5" s="143"/>
      <c r="F5" s="143"/>
      <c r="G5" s="143"/>
      <c r="H5" s="143"/>
      <c r="I5" s="144"/>
    </row>
    <row r="6" spans="1:9" ht="21">
      <c r="A6" s="37" t="s">
        <v>14</v>
      </c>
      <c r="B6" s="38" t="s">
        <v>15</v>
      </c>
      <c r="C6" s="38" t="s">
        <v>16</v>
      </c>
      <c r="D6" s="39" t="s">
        <v>17</v>
      </c>
      <c r="E6" s="39" t="s">
        <v>18</v>
      </c>
      <c r="F6" s="39" t="s">
        <v>19</v>
      </c>
      <c r="G6" s="39" t="s">
        <v>20</v>
      </c>
      <c r="H6" s="39" t="s">
        <v>21</v>
      </c>
      <c r="I6" s="39" t="s">
        <v>22</v>
      </c>
    </row>
    <row r="7" spans="1:9" ht="12.75">
      <c r="A7" s="145" t="s">
        <v>23</v>
      </c>
      <c r="B7" s="146"/>
      <c r="C7" s="146"/>
      <c r="D7" s="146"/>
      <c r="E7" s="146"/>
      <c r="F7" s="146"/>
      <c r="G7" s="146"/>
      <c r="H7" s="146"/>
      <c r="I7" s="147"/>
    </row>
    <row r="8" spans="1:9" ht="12.75">
      <c r="A8" s="88"/>
      <c r="B8" s="41"/>
      <c r="C8" s="41"/>
      <c r="D8" s="40"/>
      <c r="E8" s="40">
        <v>1</v>
      </c>
      <c r="F8" s="40"/>
      <c r="G8" s="40">
        <v>0</v>
      </c>
      <c r="H8" s="42">
        <f>ROUND(F8*2.5727,2)</f>
        <v>0</v>
      </c>
      <c r="I8" s="43">
        <f>D8*H8</f>
        <v>0</v>
      </c>
    </row>
    <row r="9" spans="1:9" ht="12.75">
      <c r="A9" s="40"/>
      <c r="B9" s="41"/>
      <c r="C9" s="41"/>
      <c r="D9" s="42"/>
      <c r="E9" s="42">
        <v>1</v>
      </c>
      <c r="F9" s="42"/>
      <c r="G9" s="42">
        <v>0</v>
      </c>
      <c r="H9" s="42">
        <f>ROUND(F9*2.5727,2)</f>
        <v>0</v>
      </c>
      <c r="I9" s="43">
        <f>D9*H9</f>
        <v>0</v>
      </c>
    </row>
    <row r="10" spans="1:9" ht="12.75">
      <c r="A10" s="44" t="s">
        <v>24</v>
      </c>
      <c r="B10" s="44"/>
      <c r="C10" s="45"/>
      <c r="D10" s="44"/>
      <c r="E10" s="44"/>
      <c r="F10" s="44"/>
      <c r="G10" s="44"/>
      <c r="H10" s="46"/>
      <c r="I10" s="47">
        <f>I8+I9</f>
        <v>0</v>
      </c>
    </row>
    <row r="11" spans="1:9" ht="12.75">
      <c r="A11" s="152" t="s">
        <v>25</v>
      </c>
      <c r="B11" s="153"/>
      <c r="C11" s="153"/>
      <c r="D11" s="153"/>
      <c r="E11" s="153"/>
      <c r="F11" s="153"/>
      <c r="G11" s="153"/>
      <c r="H11" s="153"/>
      <c r="I11" s="154"/>
    </row>
    <row r="12" spans="1:9" ht="21.75" customHeight="1">
      <c r="A12" s="86"/>
      <c r="B12" s="84"/>
      <c r="C12" s="84"/>
      <c r="D12" s="84"/>
      <c r="E12" s="84"/>
      <c r="F12" s="84"/>
      <c r="G12" s="84"/>
      <c r="H12" s="84"/>
      <c r="I12" s="85"/>
    </row>
    <row r="13" spans="1:9" ht="12.75">
      <c r="A13" s="86"/>
      <c r="B13" s="41"/>
      <c r="C13" s="37"/>
      <c r="D13" s="40">
        <v>1</v>
      </c>
      <c r="E13" s="40">
        <v>1</v>
      </c>
      <c r="F13" s="40"/>
      <c r="G13" s="40">
        <v>0</v>
      </c>
      <c r="H13" s="40">
        <f>F13</f>
        <v>0</v>
      </c>
      <c r="I13" s="43">
        <f>D13*H13</f>
        <v>0</v>
      </c>
    </row>
    <row r="14" spans="1:9" ht="12.75">
      <c r="A14" s="44" t="s">
        <v>24</v>
      </c>
      <c r="B14" s="44"/>
      <c r="C14" s="45"/>
      <c r="D14" s="44"/>
      <c r="E14" s="44"/>
      <c r="F14" s="44"/>
      <c r="G14" s="44"/>
      <c r="H14" s="46"/>
      <c r="I14" s="47">
        <f>I11+I13</f>
        <v>0</v>
      </c>
    </row>
    <row r="15" spans="1:9" ht="12.75">
      <c r="A15" s="61" t="s">
        <v>2</v>
      </c>
      <c r="B15" s="44"/>
      <c r="C15" s="45"/>
      <c r="D15" s="44"/>
      <c r="E15" s="44"/>
      <c r="F15" s="44"/>
      <c r="G15" s="44"/>
      <c r="H15" s="46"/>
      <c r="I15" s="47">
        <f>SUM(I10+I14)</f>
        <v>0</v>
      </c>
    </row>
    <row r="16" spans="1:9" ht="12.75">
      <c r="A16" s="48"/>
      <c r="B16" s="48"/>
      <c r="C16" s="49"/>
      <c r="D16" s="50"/>
      <c r="E16" s="50"/>
      <c r="F16" s="50"/>
      <c r="G16" s="50"/>
      <c r="H16" s="87"/>
      <c r="I16" s="51"/>
    </row>
    <row r="17" spans="1:9" ht="12.75">
      <c r="A17" s="139" t="s">
        <v>26</v>
      </c>
      <c r="B17" s="140"/>
      <c r="C17" s="141"/>
      <c r="D17" s="52"/>
      <c r="E17" s="52"/>
      <c r="F17" s="52"/>
      <c r="G17" s="52"/>
      <c r="H17" s="52"/>
      <c r="I17" s="52"/>
    </row>
    <row r="18" spans="1:9" ht="12.75">
      <c r="A18" s="53" t="s">
        <v>27</v>
      </c>
      <c r="B18" s="54" t="s">
        <v>28</v>
      </c>
      <c r="C18" s="54" t="s">
        <v>29</v>
      </c>
      <c r="D18" s="52"/>
      <c r="E18" s="52"/>
      <c r="F18" s="52"/>
      <c r="G18" s="52"/>
      <c r="H18" s="52"/>
      <c r="I18" s="52"/>
    </row>
    <row r="19" spans="1:9" ht="12.75">
      <c r="A19" s="53" t="s">
        <v>30</v>
      </c>
      <c r="B19" s="55">
        <v>157.27</v>
      </c>
      <c r="C19" s="56">
        <f>I10</f>
        <v>0</v>
      </c>
      <c r="D19" s="52"/>
      <c r="E19" s="52"/>
      <c r="F19" s="52"/>
      <c r="G19" s="52"/>
      <c r="H19" s="52"/>
      <c r="I19" s="52"/>
    </row>
    <row r="20" spans="1:9" ht="12.75">
      <c r="A20" s="53" t="s">
        <v>31</v>
      </c>
      <c r="B20" s="55"/>
      <c r="C20" s="56">
        <v>0</v>
      </c>
      <c r="D20" s="52"/>
      <c r="E20" s="52"/>
      <c r="F20" s="52"/>
      <c r="G20" s="52"/>
      <c r="H20" s="52"/>
      <c r="I20" s="52"/>
    </row>
    <row r="21" spans="1:9" ht="12.75">
      <c r="A21" s="53" t="s">
        <v>32</v>
      </c>
      <c r="B21" s="55"/>
      <c r="C21" s="62">
        <v>0</v>
      </c>
      <c r="D21" s="52"/>
      <c r="E21" s="52"/>
      <c r="F21" s="52"/>
      <c r="G21" s="52"/>
      <c r="H21" s="52"/>
      <c r="I21" s="52"/>
    </row>
    <row r="22" spans="1:9" ht="12.75">
      <c r="A22" s="53" t="s">
        <v>33</v>
      </c>
      <c r="B22" s="55"/>
      <c r="C22" s="62">
        <v>1</v>
      </c>
      <c r="D22" s="52"/>
      <c r="E22" s="52"/>
      <c r="F22" s="52"/>
      <c r="G22" s="52"/>
      <c r="H22" s="52"/>
      <c r="I22" s="52"/>
    </row>
    <row r="23" spans="1:9" ht="12.75">
      <c r="A23" s="53" t="s">
        <v>34</v>
      </c>
      <c r="B23" s="55"/>
      <c r="C23" s="56">
        <f>C19+C21</f>
        <v>0</v>
      </c>
      <c r="D23" s="52"/>
      <c r="E23" s="52"/>
      <c r="F23" s="52"/>
      <c r="G23" s="52"/>
      <c r="H23" s="52"/>
      <c r="I23" s="52"/>
    </row>
    <row r="24" spans="1:9" ht="12.75">
      <c r="A24" s="53" t="s">
        <v>35</v>
      </c>
      <c r="B24" s="55"/>
      <c r="C24" s="56">
        <f>C23/C22</f>
        <v>0</v>
      </c>
      <c r="D24" s="52"/>
      <c r="E24" s="52"/>
      <c r="F24" s="52"/>
      <c r="G24" s="52"/>
      <c r="H24" s="52"/>
      <c r="I24" s="52"/>
    </row>
    <row r="25" spans="1:9" ht="12.75">
      <c r="A25" s="53" t="s">
        <v>36</v>
      </c>
      <c r="B25" s="55"/>
      <c r="C25" s="56">
        <f>C20+C24</f>
        <v>0</v>
      </c>
      <c r="D25" s="52"/>
      <c r="E25" s="52"/>
      <c r="F25" s="52"/>
      <c r="G25" s="52"/>
      <c r="H25" s="52"/>
      <c r="I25" s="52"/>
    </row>
    <row r="26" spans="1:9" ht="12.75">
      <c r="A26" s="53" t="s">
        <v>37</v>
      </c>
      <c r="B26" s="56">
        <v>26.43</v>
      </c>
      <c r="C26" s="56">
        <f>C25*0.2643</f>
        <v>0</v>
      </c>
      <c r="D26" s="52"/>
      <c r="E26" s="52"/>
      <c r="F26" s="52"/>
      <c r="G26" s="52"/>
      <c r="H26" s="52"/>
      <c r="I26" s="52"/>
    </row>
    <row r="27" spans="1:9" ht="14.25">
      <c r="A27" s="57" t="s">
        <v>38</v>
      </c>
      <c r="B27" s="55"/>
      <c r="C27" s="56">
        <f>C25+C26</f>
        <v>0</v>
      </c>
      <c r="D27" s="52"/>
      <c r="E27" s="52"/>
      <c r="F27" s="52"/>
      <c r="G27" s="52"/>
      <c r="H27" s="52"/>
      <c r="I27" s="52"/>
    </row>
  </sheetData>
  <sheetProtection/>
  <mergeCells count="7">
    <mergeCell ref="A17:C17"/>
    <mergeCell ref="A5:I5"/>
    <mergeCell ref="A7:I7"/>
    <mergeCell ref="A1:I1"/>
    <mergeCell ref="A2:E2"/>
    <mergeCell ref="F2:I2"/>
    <mergeCell ref="A11:I11"/>
  </mergeCells>
  <printOptions/>
  <pageMargins left="0.511811024" right="0.511811024" top="0.787401575" bottom="0.787401575" header="0.31496062" footer="0.3149606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Luandrox</dc:creator>
  <cp:keywords/>
  <dc:description/>
  <cp:lastModifiedBy>Windows User</cp:lastModifiedBy>
  <cp:lastPrinted>2020-07-09T13:38:42Z</cp:lastPrinted>
  <dcterms:created xsi:type="dcterms:W3CDTF">2010-09-30T18:15:32Z</dcterms:created>
  <dcterms:modified xsi:type="dcterms:W3CDTF">2020-10-16T13:29:22Z</dcterms:modified>
  <cp:category/>
  <cp:version/>
  <cp:contentType/>
  <cp:contentStatus/>
</cp:coreProperties>
</file>